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HPP_Calculator" sheetId="2" state="visible" r:id="rId2"/>
    <sheet xmlns:r="http://schemas.openxmlformats.org/officeDocument/2006/relationships" name="SOP_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#,##0.000"/>
  </numFmts>
  <fonts count="9">
    <font>
      <name val="Calibri"/>
      <family val="2"/>
      <color theme="1"/>
      <sz val="11"/>
      <scheme val="minor"/>
    </font>
    <font>
      <name val="Segoe UI"/>
      <b val="1"/>
      <color rgb="001E293B"/>
      <sz val="16"/>
    </font>
    <font>
      <name val="Segoe UI"/>
      <i val="1"/>
      <color rgb="0064748B"/>
      <sz val="11"/>
    </font>
    <font>
      <name val="Segoe UI"/>
      <b val="1"/>
      <color rgb="00475569"/>
      <sz val="9"/>
    </font>
    <font>
      <name val="Segoe UI"/>
      <b val="1"/>
      <color rgb="000F172A"/>
      <sz val="14"/>
    </font>
    <font>
      <name val="Segoe UI"/>
      <b val="1"/>
      <color rgb="000F172A"/>
      <sz val="12"/>
    </font>
    <font>
      <name val="Segoe UI"/>
      <b val="1"/>
      <color rgb="00FFFFFF"/>
      <sz val="11"/>
    </font>
    <font>
      <name val="Segoe UI"/>
      <color rgb="00334155"/>
      <sz val="10"/>
    </font>
    <font>
      <name val="Segoe UI"/>
      <b val="1"/>
      <color rgb="000F172A"/>
      <sz val="10"/>
    </font>
  </fonts>
  <fills count="7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1E40AF"/>
        <bgColor rgb="001E40AF"/>
      </patternFill>
    </fill>
    <fill>
      <patternFill patternType="solid">
        <fgColor rgb="00F8FAFC"/>
        <bgColor rgb="00F8FAFC"/>
      </patternFill>
    </fill>
    <fill>
      <patternFill patternType="solid">
        <fgColor rgb="00E0E7FF"/>
        <bgColor rgb="00E0E7FF"/>
      </patternFill>
    </fill>
    <fill>
      <patternFill patternType="solid">
        <fgColor rgb="00FEF08A"/>
        <bgColor rgb="00FEF08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double">
        <color rgb="001E3A8A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65" fontId="7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right" vertical="center"/>
    </xf>
    <xf numFmtId="0" fontId="8" fillId="4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right" vertical="center"/>
    </xf>
    <xf numFmtId="164" fontId="7" fillId="4" borderId="1" applyAlignment="1" pivotButton="0" quotePrefix="0" xfId="0">
      <alignment horizontal="right" vertical="center"/>
    </xf>
    <xf numFmtId="0" fontId="8" fillId="0" borderId="1" pivotButton="0" quotePrefix="0" xfId="0"/>
    <xf numFmtId="0" fontId="8" fillId="0" borderId="1" applyAlignment="1" pivotButton="0" quotePrefix="0" xfId="0">
      <alignment horizontal="right"/>
    </xf>
    <xf numFmtId="164" fontId="8" fillId="5" borderId="1" applyAlignment="1" pivotButton="0" quotePrefix="0" xfId="0">
      <alignment horizontal="right"/>
    </xf>
    <xf numFmtId="0" fontId="8" fillId="0" borderId="0" pivotButton="0" quotePrefix="0" xfId="0"/>
    <xf numFmtId="165" fontId="8" fillId="6" borderId="0" pivotButton="0" quotePrefix="0" xfId="0"/>
    <xf numFmtId="0" fontId="7" fillId="4" borderId="1" applyAlignment="1" pivotButton="0" quotePrefix="0" xfId="0">
      <alignment horizontal="center"/>
    </xf>
    <xf numFmtId="0" fontId="7" fillId="4" borderId="1" applyAlignment="1" pivotButton="0" quotePrefix="0" xfId="0">
      <alignment horizontal="left"/>
    </xf>
    <xf numFmtId="165" fontId="7" fillId="4" borderId="1" applyAlignment="1" pivotButton="0" quotePrefix="0" xfId="0">
      <alignment horizontal="right"/>
    </xf>
    <xf numFmtId="166" fontId="7" fillId="4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left"/>
    </xf>
    <xf numFmtId="165" fontId="7" fillId="0" borderId="1" applyAlignment="1" pivotButton="0" quotePrefix="0" xfId="0">
      <alignment horizontal="right"/>
    </xf>
    <xf numFmtId="166" fontId="7" fillId="0" borderId="1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165" fontId="8" fillId="0" borderId="2" pivotButton="0" quotePrefix="0" xfId="0"/>
    <xf numFmtId="0" fontId="7" fillId="0" borderId="0" applyAlignment="1" pivotButton="0" quotePrefix="0" xfId="0">
      <alignment horizontal="right"/>
    </xf>
    <xf numFmtId="165" fontId="7" fillId="0" borderId="1" pivotButton="0" quotePrefix="0" xfId="0"/>
    <xf numFmtId="0" fontId="8" fillId="5" borderId="1" pivotButton="0" quotePrefix="0" xfId="0"/>
    <xf numFmtId="165" fontId="8" fillId="5" borderId="1" applyAlignment="1" pivotButton="0" quotePrefix="0" xfId="0">
      <alignment horizontal="right"/>
    </xf>
    <xf numFmtId="165" fontId="8" fillId="0" borderId="1" applyAlignment="1" pivotButton="0" quotePrefix="0" xfId="0">
      <alignment horizontal="right"/>
    </xf>
    <xf numFmtId="164" fontId="8" fillId="0" borderId="1" applyAlignment="1" pivotButton="0" quotePrefix="0" xfId="0">
      <alignment horizontal="right"/>
    </xf>
    <xf numFmtId="0" fontId="8" fillId="4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46" customWidth="1" min="3" max="3"/>
    <col width="28" customWidth="1" min="4" max="4"/>
    <col width="53" customWidth="1" min="5" max="5"/>
    <col width="12" customWidth="1" min="6" max="6"/>
    <col width="12" customWidth="1" min="7" max="7"/>
    <col width="22" customWidth="1" min="8" max="8"/>
    <col width="12" customWidth="1" min="9" max="9"/>
  </cols>
  <sheetData>
    <row r="1">
      <c r="A1" s="1" t="inlineStr">
        <is>
          <t>Idebiz Cloud Kitchen Franchise Expansion Kit</t>
        </is>
      </c>
    </row>
    <row r="2">
      <c r="A2" s="2" t="inlineStr">
        <is>
          <t>Global Expansion Feasibility &amp; Unit Economics Overview</t>
        </is>
      </c>
    </row>
    <row r="3"/>
    <row r="4">
      <c r="B4" s="3" t="inlineStr">
        <is>
          <t>Target COGS (HPP %)</t>
        </is>
      </c>
      <c r="C4" s="4" t="n"/>
      <c r="E4" s="3" t="inlineStr">
        <is>
          <t>Target Labor Cost %</t>
        </is>
      </c>
      <c r="F4" s="4" t="n"/>
      <c r="H4" s="3" t="inlineStr">
        <is>
          <t>Estimated EBITDA %</t>
        </is>
      </c>
      <c r="I4" s="4" t="n"/>
    </row>
    <row r="5">
      <c r="B5" s="5">
        <f>HPP_Calculator!C23</f>
        <v/>
      </c>
      <c r="C5" s="4" t="n"/>
      <c r="E5" s="5" t="inlineStr">
        <is>
          <t>15.0%</t>
        </is>
      </c>
      <c r="F5" s="4" t="n"/>
      <c r="H5" s="5">
        <f>HPP_Calculator!C27</f>
        <v/>
      </c>
      <c r="I5" s="4" t="n"/>
    </row>
    <row r="6"/>
    <row r="7"/>
    <row r="8">
      <c r="B8" s="6" t="inlineStr">
        <is>
          <t>Unit Economics &amp; Profitability Benchmarks</t>
        </is>
      </c>
    </row>
    <row r="9">
      <c r="B9" s="7" t="inlineStr">
        <is>
          <t>Metric / Parameter</t>
        </is>
      </c>
      <c r="C9" s="7" t="inlineStr">
        <is>
          <t>Local Store Benchmark</t>
        </is>
      </c>
      <c r="D9" s="7" t="inlineStr">
        <is>
          <t>Target Franchise Standard</t>
        </is>
      </c>
      <c r="E9" s="7" t="inlineStr">
        <is>
          <t>Status / Gap</t>
        </is>
      </c>
    </row>
    <row r="10">
      <c r="B10" s="8" t="inlineStr">
        <is>
          <t>Selling Price per Unit (Avg)</t>
        </is>
      </c>
      <c r="C10" s="9">
        <f>HPP_Calculator!C5</f>
        <v/>
      </c>
      <c r="D10" s="9" t="inlineStr">
        <is>
          <t>$12.50</t>
        </is>
      </c>
      <c r="E10" s="10">
        <f>IF(C10&gt;=D10, 'On Target', 'Needs Review')</f>
        <v/>
      </c>
    </row>
    <row r="11">
      <c r="B11" s="11" t="inlineStr">
        <is>
          <t>Cost of Goods Sold (COGS/HPP)</t>
        </is>
      </c>
      <c r="C11" s="12">
        <f>HPP_Calculator!C21</f>
        <v/>
      </c>
      <c r="D11" s="12" t="inlineStr">
        <is>
          <t>$3.75</t>
        </is>
      </c>
      <c r="E11" s="13">
        <f>IF(C11&lt;=D11, 'On Target', 'High COGS')</f>
        <v/>
      </c>
    </row>
    <row r="12">
      <c r="B12" s="8" t="inlineStr">
        <is>
          <t>COGS Percentage</t>
        </is>
      </c>
      <c r="C12" s="14">
        <f>HPP_Calculator!C23</f>
        <v/>
      </c>
      <c r="D12" s="14" t="inlineStr">
        <is>
          <t>30.0%</t>
        </is>
      </c>
      <c r="E12" s="10">
        <f>IF(C12&lt;=D12, 'Optimal', 'Exceeds Target')</f>
        <v/>
      </c>
    </row>
    <row r="13">
      <c r="B13" s="11" t="inlineStr">
        <is>
          <t>Gross Profit Margin</t>
        </is>
      </c>
      <c r="C13" s="15">
        <f>HPP_Calculator!C25</f>
        <v/>
      </c>
      <c r="D13" s="15" t="inlineStr">
        <is>
          <t>70.0%</t>
        </is>
      </c>
      <c r="E13" s="13">
        <f>IF(C13&gt;=D13, 'Optimal', 'Low Margin')</f>
        <v/>
      </c>
    </row>
    <row r="14">
      <c r="B14" s="8" t="inlineStr">
        <is>
          <t>Platform Delivery Commission (Avg)</t>
        </is>
      </c>
      <c r="C14" s="14" t="inlineStr">
        <is>
          <t>20.0%</t>
        </is>
      </c>
      <c r="D14" s="14" t="inlineStr">
        <is>
          <t>20.0%</t>
        </is>
      </c>
      <c r="E14" s="10" t="inlineStr">
        <is>
          <t>Benchmark</t>
        </is>
      </c>
    </row>
    <row r="15">
      <c r="B15" s="11" t="inlineStr">
        <is>
          <t>Kitchen Labor %</t>
        </is>
      </c>
      <c r="C15" s="15" t="inlineStr">
        <is>
          <t>14.5%</t>
        </is>
      </c>
      <c r="D15" s="15" t="inlineStr">
        <is>
          <t>15.0%</t>
        </is>
      </c>
      <c r="E15" s="13" t="inlineStr">
        <is>
          <t>Optimal</t>
        </is>
      </c>
    </row>
    <row r="16">
      <c r="B16" s="8" t="inlineStr">
        <is>
          <t>Packaging &amp; Direct Expenses %</t>
        </is>
      </c>
      <c r="C16" s="14" t="inlineStr">
        <is>
          <t>5.5%</t>
        </is>
      </c>
      <c r="D16" s="14" t="inlineStr">
        <is>
          <t>5.0%</t>
        </is>
      </c>
      <c r="E16" s="10" t="inlineStr">
        <is>
          <t>Optimal</t>
        </is>
      </c>
    </row>
    <row r="17">
      <c r="B17" s="11" t="inlineStr">
        <is>
          <t>Net Operating EBITDA %</t>
        </is>
      </c>
      <c r="C17" s="15">
        <f>HPP_Calculator!C27</f>
        <v/>
      </c>
      <c r="D17" s="15" t="inlineStr">
        <is>
          <t>30.0%</t>
        </is>
      </c>
      <c r="E17" s="13">
        <f>IF(C17&gt;=D17, 'Franchise Ready', 'Optimize First')</f>
        <v/>
      </c>
    </row>
    <row r="18"/>
    <row r="19">
      <c r="B19" s="6" t="inlineStr">
        <is>
          <t>Franchise Readiness Checklist Summary</t>
        </is>
      </c>
    </row>
    <row r="20">
      <c r="B20" s="16" t="inlineStr">
        <is>
          <t>Total Checklist Items</t>
        </is>
      </c>
      <c r="C20" s="17">
        <f>COUNTA(SOP_Checklist!A5:A24)</f>
        <v/>
      </c>
    </row>
    <row r="21">
      <c r="B21" s="16" t="inlineStr">
        <is>
          <t>Completed Items</t>
        </is>
      </c>
      <c r="C21" s="17">
        <f>COUNTIF(SOP_Checklist!E5:E24, "Completed")</f>
        <v/>
      </c>
    </row>
    <row r="22">
      <c r="B22" s="16" t="inlineStr">
        <is>
          <t>Readiness Score</t>
        </is>
      </c>
      <c r="C22" s="18">
        <f>C21/C20</f>
        <v/>
      </c>
    </row>
  </sheetData>
  <mergeCells count="6">
    <mergeCell ref="E4:F4"/>
    <mergeCell ref="B5:C5"/>
    <mergeCell ref="E5:F5"/>
    <mergeCell ref="H5:I5"/>
    <mergeCell ref="H4:I4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49" customWidth="1" min="2" max="2"/>
    <col width="19" customWidth="1" min="3" max="3"/>
    <col width="17" customWidth="1" min="4" max="4"/>
    <col width="20" customWidth="1" min="5" max="5"/>
    <col width="36" customWidth="1" min="6" max="6"/>
    <col width="23" customWidth="1" min="7" max="7"/>
    <col width="24" customWidth="1" min="8" max="8"/>
  </cols>
  <sheetData>
    <row r="1">
      <c r="A1" s="1" t="inlineStr">
        <is>
          <t>Cloud Kitchen Unit Economics &amp; HPP / COGS Calculator</t>
        </is>
      </c>
    </row>
    <row r="2">
      <c r="A2" s="2" t="inlineStr">
        <is>
          <t>Standard Recipe Costing &amp; Profit Margin Analysis (Idebiz Expansion Model)</t>
        </is>
      </c>
    </row>
    <row r="3"/>
    <row r="4">
      <c r="A4" s="19" t="inlineStr">
        <is>
          <t>Menu Item Name:</t>
        </is>
      </c>
      <c r="B4" s="19" t="inlineStr">
        <is>
          <t>Signature Cloud Burger Combo</t>
        </is>
      </c>
    </row>
    <row r="5">
      <c r="A5" s="19" t="inlineStr">
        <is>
          <t>Target Selling Price ($):</t>
        </is>
      </c>
      <c r="C5" s="20" t="n">
        <v>12.5</v>
      </c>
    </row>
    <row r="6"/>
    <row r="7">
      <c r="A7" s="6" t="inlineStr">
        <is>
          <t>Raw Material / Ingredient Recipe Breakdown</t>
        </is>
      </c>
    </row>
    <row r="8">
      <c r="A8" s="7" t="inlineStr">
        <is>
          <t>No</t>
        </is>
      </c>
      <c r="B8" s="7" t="inlineStr">
        <is>
          <t>Ingredient / Recipe Component</t>
        </is>
      </c>
      <c r="C8" s="7" t="inlineStr">
        <is>
          <t>Purchase Unit</t>
        </is>
      </c>
      <c r="D8" s="7" t="inlineStr">
        <is>
          <t>Bulk Price ($)</t>
        </is>
      </c>
      <c r="E8" s="7" t="inlineStr">
        <is>
          <t>Usage per Portion</t>
        </is>
      </c>
      <c r="F8" s="7" t="inlineStr">
        <is>
          <t>Usage Unit</t>
        </is>
      </c>
      <c r="G8" s="7" t="inlineStr">
        <is>
          <t>Cost per Portion ($)</t>
        </is>
      </c>
      <c r="H8" s="7" t="inlineStr">
        <is>
          <t>Notes / Supplier</t>
        </is>
      </c>
    </row>
    <row r="9">
      <c r="A9" s="21" t="n">
        <v>1</v>
      </c>
      <c r="B9" s="22" t="inlineStr">
        <is>
          <t>Premium Angus Beef Patty (150g)</t>
        </is>
      </c>
      <c r="C9" s="21" t="inlineStr">
        <is>
          <t>Kg</t>
        </is>
      </c>
      <c r="D9" s="23" t="n">
        <v>15</v>
      </c>
      <c r="E9" s="24" t="n">
        <v>0.15</v>
      </c>
      <c r="F9" s="21" t="inlineStr">
        <is>
          <t>Kg</t>
        </is>
      </c>
      <c r="G9" s="23">
        <f>D9*E9</f>
        <v/>
      </c>
      <c r="H9" s="22" t="inlineStr">
        <is>
          <t>Central Commissary</t>
        </is>
      </c>
    </row>
    <row r="10">
      <c r="A10" s="25" t="n">
        <v>2</v>
      </c>
      <c r="B10" s="26" t="inlineStr">
        <is>
          <t>Brioche Bun</t>
        </is>
      </c>
      <c r="C10" s="25" t="inlineStr">
        <is>
          <t>Pack (10 pcs)</t>
        </is>
      </c>
      <c r="D10" s="27" t="n">
        <v>4</v>
      </c>
      <c r="E10" s="28" t="n">
        <v>1</v>
      </c>
      <c r="F10" s="25" t="inlineStr">
        <is>
          <t>Pcs</t>
        </is>
      </c>
      <c r="G10" s="27">
        <f>D10/10*E10</f>
        <v/>
      </c>
      <c r="H10" s="26" t="inlineStr">
        <is>
          <t>Local Bakery Partner</t>
        </is>
      </c>
    </row>
    <row r="11">
      <c r="A11" s="21" t="n">
        <v>3</v>
      </c>
      <c r="B11" s="22" t="inlineStr">
        <is>
          <t>Cheddar Cheese Slice</t>
        </is>
      </c>
      <c r="C11" s="21" t="inlineStr">
        <is>
          <t>Pack (20 slices)</t>
        </is>
      </c>
      <c r="D11" s="23" t="n">
        <v>5</v>
      </c>
      <c r="E11" s="24" t="n">
        <v>1</v>
      </c>
      <c r="F11" s="21" t="inlineStr">
        <is>
          <t>Pcs</t>
        </is>
      </c>
      <c r="G11" s="23">
        <f>D11/20*E11</f>
        <v/>
      </c>
      <c r="H11" s="22" t="inlineStr">
        <is>
          <t>Imported Dairy</t>
        </is>
      </c>
    </row>
    <row r="12">
      <c r="A12" s="25" t="n">
        <v>4</v>
      </c>
      <c r="B12" s="26" t="inlineStr">
        <is>
          <t>Signature Secret Sauce</t>
        </is>
      </c>
      <c r="C12" s="25" t="inlineStr">
        <is>
          <t>Liter</t>
        </is>
      </c>
      <c r="D12" s="27" t="n">
        <v>8</v>
      </c>
      <c r="E12" s="28" t="n">
        <v>0.03</v>
      </c>
      <c r="F12" s="25" t="inlineStr">
        <is>
          <t>Liter</t>
        </is>
      </c>
      <c r="G12" s="27">
        <f>D12*E12</f>
        <v/>
      </c>
      <c r="H12" s="26" t="inlineStr">
        <is>
          <t>Proprietary Premix</t>
        </is>
      </c>
    </row>
    <row r="13">
      <c r="A13" s="21" t="n">
        <v>5</v>
      </c>
      <c r="B13" s="22" t="inlineStr">
        <is>
          <t>Fresh Lettuce &amp; Tomatoes</t>
        </is>
      </c>
      <c r="C13" s="21" t="inlineStr">
        <is>
          <t>Kg</t>
        </is>
      </c>
      <c r="D13" s="23" t="n">
        <v>3</v>
      </c>
      <c r="E13" s="24" t="n">
        <v>0.05</v>
      </c>
      <c r="F13" s="21" t="inlineStr">
        <is>
          <t>Kg</t>
        </is>
      </c>
      <c r="G13" s="23">
        <f>D13*E13</f>
        <v/>
      </c>
      <c r="H13" s="22" t="inlineStr">
        <is>
          <t>Local Produce</t>
        </is>
      </c>
    </row>
    <row r="14">
      <c r="A14" s="25" t="n">
        <v>6</v>
      </c>
      <c r="B14" s="26" t="inlineStr">
        <is>
          <t>Crispy French Fries (Side)</t>
        </is>
      </c>
      <c r="C14" s="25" t="inlineStr">
        <is>
          <t>Kg</t>
        </is>
      </c>
      <c r="D14" s="27" t="n">
        <v>2.5</v>
      </c>
      <c r="E14" s="28" t="n">
        <v>0.15</v>
      </c>
      <c r="F14" s="25" t="inlineStr">
        <is>
          <t>Kg</t>
        </is>
      </c>
      <c r="G14" s="27">
        <f>D14*E14</f>
        <v/>
      </c>
      <c r="H14" s="26" t="inlineStr">
        <is>
          <t>Frozen Bulk</t>
        </is>
      </c>
    </row>
    <row r="15">
      <c r="A15" s="21" t="n">
        <v>7</v>
      </c>
      <c r="B15" s="22" t="inlineStr">
        <is>
          <t>Custom Eco Branding Box</t>
        </is>
      </c>
      <c r="C15" s="21" t="inlineStr">
        <is>
          <t>Piece</t>
        </is>
      </c>
      <c r="D15" s="23" t="n">
        <v>0.35</v>
      </c>
      <c r="E15" s="24" t="n">
        <v>1</v>
      </c>
      <c r="F15" s="21" t="inlineStr">
        <is>
          <t>Piece</t>
        </is>
      </c>
      <c r="G15" s="23">
        <f>D15*E15</f>
        <v/>
      </c>
      <c r="H15" s="22" t="inlineStr">
        <is>
          <t>Sustainable Packaging</t>
        </is>
      </c>
    </row>
    <row r="16">
      <c r="A16" s="25" t="n">
        <v>8</v>
      </c>
      <c r="B16" s="26" t="inlineStr">
        <is>
          <t>Sauce Cup &amp; Paper Bag</t>
        </is>
      </c>
      <c r="C16" s="25" t="inlineStr">
        <is>
          <t>Piece</t>
        </is>
      </c>
      <c r="D16" s="27" t="n">
        <v>0.2</v>
      </c>
      <c r="E16" s="28" t="n">
        <v>1</v>
      </c>
      <c r="F16" s="25" t="inlineStr">
        <is>
          <t>Piece</t>
        </is>
      </c>
      <c r="G16" s="27">
        <f>D16*E16</f>
        <v/>
      </c>
      <c r="H16" s="26" t="inlineStr">
        <is>
          <t>Standard Packaging</t>
        </is>
      </c>
    </row>
    <row r="17">
      <c r="A17" s="21" t="n">
        <v>9</v>
      </c>
      <c r="B17" s="22" t="inlineStr">
        <is>
          <t>Tamper-Evident Delivery Seal</t>
        </is>
      </c>
      <c r="C17" s="21" t="inlineStr">
        <is>
          <t>Roll (100 pcs)</t>
        </is>
      </c>
      <c r="D17" s="23" t="n">
        <v>3</v>
      </c>
      <c r="E17" s="24" t="n">
        <v>1</v>
      </c>
      <c r="F17" s="21" t="inlineStr">
        <is>
          <t>Piece</t>
        </is>
      </c>
      <c r="G17" s="23">
        <f>D17/100*E17</f>
        <v/>
      </c>
      <c r="H17" s="22" t="inlineStr">
        <is>
          <t>Brand Security</t>
        </is>
      </c>
    </row>
    <row r="18"/>
    <row r="19">
      <c r="F19" s="29" t="inlineStr">
        <is>
          <t>Total Raw Material HPP:</t>
        </is>
      </c>
      <c r="G19" s="30">
        <f>SUM(G9:G17)</f>
        <v/>
      </c>
    </row>
    <row r="20">
      <c r="F20" s="31" t="inlineStr">
        <is>
          <t>Waste &amp; Shrinkage Allowance (3%):</t>
        </is>
      </c>
      <c r="G20" s="32">
        <f>G19*0.03</f>
        <v/>
      </c>
    </row>
    <row r="21">
      <c r="A21" s="6" t="inlineStr">
        <is>
          <t>Summary Unit Economics Analysis</t>
        </is>
      </c>
      <c r="B21" s="33" t="inlineStr">
        <is>
          <t>Total Final HPP / COGS per Portion</t>
        </is>
      </c>
      <c r="C21" s="34">
        <f>G19+G20</f>
        <v/>
      </c>
    </row>
    <row r="22">
      <c r="B22" s="16" t="inlineStr">
        <is>
          <t>Target Selling Price</t>
        </is>
      </c>
      <c r="C22" s="35">
        <f>C5</f>
        <v/>
      </c>
    </row>
    <row r="23">
      <c r="B23" s="33" t="inlineStr">
        <is>
          <t>HPP / COGS Percentage (%)</t>
        </is>
      </c>
      <c r="C23" s="18">
        <f>C21/C22</f>
        <v/>
      </c>
    </row>
    <row r="24">
      <c r="B24" s="16" t="inlineStr">
        <is>
          <t>Gross Profit per Portion</t>
        </is>
      </c>
      <c r="C24" s="35">
        <f>C22-C21</f>
        <v/>
      </c>
    </row>
    <row r="25">
      <c r="B25" s="16" t="inlineStr">
        <is>
          <t>Gross Margin Percentage (%)</t>
        </is>
      </c>
      <c r="C25" s="36">
        <f>C24/C22</f>
        <v/>
      </c>
    </row>
    <row r="26">
      <c r="B26" s="16" t="inlineStr">
        <is>
          <t>Est. Platform Fee (20%)</t>
        </is>
      </c>
      <c r="C26" s="35">
        <f>C22*0.20</f>
        <v/>
      </c>
    </row>
    <row r="27">
      <c r="B27" s="33" t="inlineStr">
        <is>
          <t>Net Contribution Margin % (After Delivery Fee)</t>
        </is>
      </c>
      <c r="C27" s="18">
        <f>(C24-C26)/C22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72" customWidth="1" min="3" max="3"/>
    <col width="28" customWidth="1" min="4" max="4"/>
    <col width="14" customWidth="1" min="5" max="5"/>
    <col width="20" customWidth="1" min="6" max="6"/>
  </cols>
  <sheetData>
    <row r="1">
      <c r="A1" s="1" t="inlineStr">
        <is>
          <t>International Franchise SOP Expansion Checklist</t>
        </is>
      </c>
    </row>
    <row r="2">
      <c r="A2" s="2" t="inlineStr">
        <is>
          <t>Operational Readiness &amp; Standardization Benchmarks for Master Franchisees</t>
        </is>
      </c>
    </row>
    <row r="3"/>
    <row r="4">
      <c r="A4" s="7" t="inlineStr">
        <is>
          <t>No</t>
        </is>
      </c>
      <c r="B4" s="7" t="inlineStr">
        <is>
          <t>Operational Domain</t>
        </is>
      </c>
      <c r="C4" s="7" t="inlineStr">
        <is>
          <t>Standard Operating Procedure (SOP) Task</t>
        </is>
      </c>
      <c r="D4" s="7" t="inlineStr">
        <is>
          <t>Target Benchmark / Metric</t>
        </is>
      </c>
      <c r="E4" s="7" t="inlineStr">
        <is>
          <t>Status</t>
        </is>
      </c>
      <c r="F4" s="7" t="inlineStr">
        <is>
          <t>Responsible Lead</t>
        </is>
      </c>
    </row>
    <row r="5">
      <c r="A5" s="21" t="n">
        <v>1</v>
      </c>
      <c r="B5" s="22" t="inlineStr">
        <is>
          <t>Culinary Standardization</t>
        </is>
      </c>
      <c r="C5" s="22" t="inlineStr">
        <is>
          <t>Document step-by-step video recipes for all core menu items</t>
        </is>
      </c>
      <c r="D5" s="22" t="inlineStr">
        <is>
          <t>100% Video Coverage</t>
        </is>
      </c>
      <c r="E5" s="37" t="inlineStr">
        <is>
          <t>Completed</t>
        </is>
      </c>
      <c r="F5" s="22" t="inlineStr">
        <is>
          <t>Head Chef</t>
        </is>
      </c>
    </row>
    <row r="6">
      <c r="A6" s="25" t="n">
        <v>2</v>
      </c>
      <c r="B6" s="26" t="inlineStr">
        <is>
          <t>Culinary Standardization</t>
        </is>
      </c>
      <c r="C6" s="26" t="inlineStr">
        <is>
          <t>Establish portion control and grammage tolerance metrics (+/- 2g)</t>
        </is>
      </c>
      <c r="D6" s="26" t="inlineStr">
        <is>
          <t>Zero Deviation</t>
        </is>
      </c>
      <c r="E6" s="38" t="inlineStr">
        <is>
          <t>Completed</t>
        </is>
      </c>
      <c r="F6" s="26" t="inlineStr">
        <is>
          <t>Kitchen Ops</t>
        </is>
      </c>
    </row>
    <row r="7">
      <c r="A7" s="21" t="n">
        <v>3</v>
      </c>
      <c r="B7" s="22" t="inlineStr">
        <is>
          <t>Culinary Standardization</t>
        </is>
      </c>
      <c r="C7" s="22" t="inlineStr">
        <is>
          <t>Formulate commissary premix powders and signature sauces for export</t>
        </is>
      </c>
      <c r="D7" s="22" t="inlineStr">
        <is>
          <t>HACCP Certified</t>
        </is>
      </c>
      <c r="E7" s="37" t="inlineStr">
        <is>
          <t>In Progress</t>
        </is>
      </c>
      <c r="F7" s="22" t="inlineStr">
        <is>
          <t>R&amp;D Team</t>
        </is>
      </c>
    </row>
    <row r="8">
      <c r="A8" s="25" t="n">
        <v>4</v>
      </c>
      <c r="B8" s="26" t="inlineStr">
        <is>
          <t>Supply Chain &amp; Logistics</t>
        </is>
      </c>
      <c r="C8" s="26" t="inlineStr">
        <is>
          <t>Audit local raw material suppliers for international franchise market</t>
        </is>
      </c>
      <c r="D8" s="26" t="inlineStr">
        <is>
          <t>3 Backup Vendors</t>
        </is>
      </c>
      <c r="E8" s="38" t="inlineStr">
        <is>
          <t>Completed</t>
        </is>
      </c>
      <c r="F8" s="26" t="inlineStr">
        <is>
          <t>Supply Chain Lead</t>
        </is>
      </c>
    </row>
    <row r="9">
      <c r="A9" s="21" t="n">
        <v>5</v>
      </c>
      <c r="B9" s="22" t="inlineStr">
        <is>
          <t>Supply Chain &amp; Logistics</t>
        </is>
      </c>
      <c r="C9" s="22" t="inlineStr">
        <is>
          <t>Implement tamper-evident delivery packaging standards</t>
        </is>
      </c>
      <c r="D9" s="22" t="inlineStr">
        <is>
          <t>100% Sealed Bag</t>
        </is>
      </c>
      <c r="E9" s="37" t="inlineStr">
        <is>
          <t>Completed</t>
        </is>
      </c>
      <c r="F9" s="22" t="inlineStr">
        <is>
          <t>Packaging Lead</t>
        </is>
      </c>
    </row>
    <row r="10">
      <c r="A10" s="25" t="n">
        <v>6</v>
      </c>
      <c r="B10" s="26" t="inlineStr">
        <is>
          <t>Supply Chain &amp; Logistics</t>
        </is>
      </c>
      <c r="C10" s="26" t="inlineStr">
        <is>
          <t>Establish cold chain temperature log protocol (1°C to 4°C)</t>
        </is>
      </c>
      <c r="D10" s="26" t="inlineStr">
        <is>
          <t>Daily Log Sync</t>
        </is>
      </c>
      <c r="E10" s="38" t="inlineStr">
        <is>
          <t>In Progress</t>
        </is>
      </c>
      <c r="F10" s="26" t="inlineStr">
        <is>
          <t>Quality Assurance</t>
        </is>
      </c>
    </row>
    <row r="11">
      <c r="A11" s="21" t="n">
        <v>7</v>
      </c>
      <c r="B11" s="22" t="inlineStr">
        <is>
          <t>Technology &amp; POS</t>
        </is>
      </c>
      <c r="C11" s="22" t="inlineStr">
        <is>
          <t>Integrate Agnostic Kitchen POS with local delivery aggregators</t>
        </is>
      </c>
      <c r="D11" s="22" t="inlineStr">
        <is>
          <t>Auto-Order Accept</t>
        </is>
      </c>
      <c r="E11" s="37" t="inlineStr">
        <is>
          <t>Completed</t>
        </is>
      </c>
      <c r="F11" s="22" t="inlineStr">
        <is>
          <t>IT Specialist</t>
        </is>
      </c>
    </row>
    <row r="12">
      <c r="A12" s="25" t="n">
        <v>8</v>
      </c>
      <c r="B12" s="26" t="inlineStr">
        <is>
          <t>Technology &amp; POS</t>
        </is>
      </c>
      <c r="C12" s="26" t="inlineStr">
        <is>
          <t>Setup real-time automated inventory tracking and variance alert</t>
        </is>
      </c>
      <c r="D12" s="26" t="inlineStr">
        <is>
          <t>&lt;2% Variance</t>
        </is>
      </c>
      <c r="E12" s="38" t="inlineStr">
        <is>
          <t>In Progress</t>
        </is>
      </c>
      <c r="F12" s="26" t="inlineStr">
        <is>
          <t>IT Specialist</t>
        </is>
      </c>
    </row>
    <row r="13">
      <c r="A13" s="21" t="n">
        <v>9</v>
      </c>
      <c r="B13" s="22" t="inlineStr">
        <is>
          <t>Technology &amp; POS</t>
        </is>
      </c>
      <c r="C13" s="22" t="inlineStr">
        <is>
          <t>Deploy Kitchen Display System (KDS) for ticket time management</t>
        </is>
      </c>
      <c r="D13" s="22" t="inlineStr">
        <is>
          <t>&lt;8 min prep time</t>
        </is>
      </c>
      <c r="E13" s="37" t="inlineStr">
        <is>
          <t>Completed</t>
        </is>
      </c>
      <c r="F13" s="22" t="inlineStr">
        <is>
          <t>Kitchen Ops</t>
        </is>
      </c>
    </row>
    <row r="14">
      <c r="A14" s="25" t="n">
        <v>10</v>
      </c>
      <c r="B14" s="26" t="inlineStr">
        <is>
          <t>Quality Assurance</t>
        </is>
      </c>
      <c r="C14" s="26" t="inlineStr">
        <is>
          <t>Create daily pre-opening and closing kitchen hygiene checklists</t>
        </is>
      </c>
      <c r="D14" s="26" t="inlineStr">
        <is>
          <t>100% Compliance</t>
        </is>
      </c>
      <c r="E14" s="38" t="inlineStr">
        <is>
          <t>Completed</t>
        </is>
      </c>
      <c r="F14" s="26" t="inlineStr">
        <is>
          <t>QA Lead</t>
        </is>
      </c>
    </row>
    <row r="15">
      <c r="A15" s="21" t="n">
        <v>11</v>
      </c>
      <c r="B15" s="22" t="inlineStr">
        <is>
          <t>Quality Assurance</t>
        </is>
      </c>
      <c r="C15" s="22" t="inlineStr">
        <is>
          <t>Formulate cross-contamination prevention protocol (Halal/Allergen)</t>
        </is>
      </c>
      <c r="D15" s="22" t="inlineStr">
        <is>
          <t>Zero Breach</t>
        </is>
      </c>
      <c r="E15" s="37" t="inlineStr">
        <is>
          <t>Completed</t>
        </is>
      </c>
      <c r="F15" s="22" t="inlineStr">
        <is>
          <t>QA Lead</t>
        </is>
      </c>
    </row>
    <row r="16">
      <c r="A16" s="25" t="n">
        <v>12</v>
      </c>
      <c r="B16" s="26" t="inlineStr">
        <is>
          <t>Franchise Governance</t>
        </is>
      </c>
      <c r="C16" s="26" t="inlineStr">
        <is>
          <t>Draft Master Franchise Operations Manual &amp; Legal Contract</t>
        </is>
      </c>
      <c r="D16" s="26" t="inlineStr">
        <is>
          <t>Legal Clearance</t>
        </is>
      </c>
      <c r="E16" s="38" t="inlineStr">
        <is>
          <t>Completed</t>
        </is>
      </c>
      <c r="F16" s="26" t="inlineStr">
        <is>
          <t>Legal Team</t>
        </is>
      </c>
    </row>
    <row r="17">
      <c r="A17" s="21" t="n">
        <v>13</v>
      </c>
      <c r="B17" s="22" t="inlineStr">
        <is>
          <t>Franchise Governance</t>
        </is>
      </c>
      <c r="C17" s="22" t="inlineStr">
        <is>
          <t>Develop franchisee onboarding &amp; 14-day training curriculum</t>
        </is>
      </c>
      <c r="D17" s="22" t="inlineStr">
        <is>
          <t>Certified Program</t>
        </is>
      </c>
      <c r="E17" s="37" t="inlineStr">
        <is>
          <t>In Progress</t>
        </is>
      </c>
      <c r="F17" s="22" t="inlineStr">
        <is>
          <t>Training Manager</t>
        </is>
      </c>
    </row>
    <row r="18">
      <c r="A18" s="25" t="n">
        <v>14</v>
      </c>
      <c r="B18" s="26" t="inlineStr">
        <is>
          <t>Marketing &amp; Branding</t>
        </is>
      </c>
      <c r="C18" s="26" t="inlineStr">
        <is>
          <t>Create localized digital marketing playbook and localized ad assets</t>
        </is>
      </c>
      <c r="D18" s="26" t="inlineStr">
        <is>
          <t>Brand Kit Ready</t>
        </is>
      </c>
      <c r="E18" s="38" t="inlineStr">
        <is>
          <t>In Progress</t>
        </is>
      </c>
      <c r="F18" s="26" t="inlineStr">
        <is>
          <t>Marketing Lead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2026-10-05T02:36:11Z</dcterms:created>
  <dcterms:modified xmlns:dcterms="http://purl.org/dc/terms/" xmlns:xsi="http://www.w3.org/2001/XMLSchema-instance" xsi:type="dcterms:W3CDTF">2026-10-05T02:36:11Z</dcterms:modified>
</cp:coreProperties>
</file>